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240" yWindow="645" windowWidth="13260" windowHeight="498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45621"/>
</workbook>
</file>

<file path=xl/calcChain.xml><?xml version="1.0" encoding="utf-8"?>
<calcChain xmlns="http://schemas.openxmlformats.org/spreadsheetml/2006/main">
  <c r="AF7" i="1" l="1"/>
  <c r="G24" i="1"/>
  <c r="G35" i="1" s="1"/>
  <c r="G48" i="1"/>
  <c r="G53" i="1"/>
  <c r="F24" i="1"/>
  <c r="F35" i="1" s="1"/>
  <c r="F48" i="1"/>
  <c r="F53" i="1" s="1"/>
  <c r="H24" i="1"/>
  <c r="H35" i="1" s="1"/>
  <c r="H48" i="1"/>
  <c r="H53" i="1" s="1"/>
  <c r="I24" i="1"/>
  <c r="I35" i="1" s="1"/>
  <c r="I48" i="1"/>
  <c r="I53" i="1" s="1"/>
  <c r="J24" i="1"/>
  <c r="J35" i="1" s="1"/>
  <c r="J48" i="1"/>
  <c r="J53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P54" i="1" l="1"/>
  <c r="L54" i="1"/>
  <c r="G54" i="1"/>
  <c r="I54" i="1"/>
  <c r="J54" i="1"/>
  <c r="K54" i="1"/>
  <c r="H54" i="1"/>
  <c r="N54" i="1"/>
  <c r="M54" i="1"/>
  <c r="Q54" i="1"/>
  <c r="O54" i="1"/>
  <c r="F54" i="1"/>
  <c r="F56" i="1" s="1"/>
  <c r="G55" i="1" s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<sst xmlns="http://schemas.openxmlformats.org/spreadsheetml/2006/main" count="402" uniqueCount="399">
  <si>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</si>
  <si>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</si>
  <si>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</si>
  <si>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</si>
  <si>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</si>
  <si>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</si>
  <si>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</si>
  <si>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</si>
  <si>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</si>
  <si>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</si>
  <si>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</si>
  <si>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</si>
  <si>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</si>
  <si>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</si>
  <si>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</si>
  <si>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</si>
  <si>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</si>
  <si>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</si>
  <si>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</si>
  <si>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</si>
  <si>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</si>
  <si>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</si>
  <si>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</si>
  <si>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</si>
  <si>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</si>
  <si>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</si>
  <si>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</si>
  <si>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</si>
  <si>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</si>
  <si>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</si>
  <si>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</si>
  <si>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</si>
  <si>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</si>
  <si>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</si>
  <si>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</si>
  <si>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</si>
  <si>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</si>
  <si>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</si>
  <si>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</si>
  <si>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</si>
  <si>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</si>
  <si>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</si>
  <si>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</si>
  <si>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</si>
  <si>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</si>
  <si>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</si>
  <si>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</si>
  <si>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</si>
  <si>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</si>
  <si>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</si>
  <si>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</si>
  <si>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</si>
  <si>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</si>
  <si>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</si>
  <si>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</si>
  <si>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</si>
  <si>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</si>
  <si>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</si>
  <si>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</si>
  <si>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</si>
  <si>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</si>
  <si>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</si>
  <si>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</si>
  <si>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</si>
  <si>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</si>
  <si>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</si>
  <si>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</si>
  <si>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</si>
  <si>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</si>
  <si>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</si>
  <si>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</si>
  <si>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</si>
  <si>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</si>
  <si>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</si>
  <si>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</si>
  <si>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</si>
  <si>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</si>
  <si>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</si>
  <si>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</si>
  <si>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</si>
  <si>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</si>
  <si>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</si>
  <si>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</si>
  <si>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</si>
  <si>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</si>
  <si>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</si>
  <si>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</si>
  <si>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</si>
  <si>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</si>
  <si>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</si>
  <si>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</si>
  <si>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</si>
  <si>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</si>
  <si>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</si>
  <si>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</si>
  <si>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</si>
  <si>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</si>
  <si>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</si>
  <si>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</si>
  <si>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</si>
  <si>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</si>
  <si>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</si>
  <si>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</si>
  <si>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</si>
  <si>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</si>
  <si>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</si>
  <si>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</si>
  <si>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</si>
  <si>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</si>
  <si>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</si>
  <si>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</si>
  <si>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</si>
  <si>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</si>
  <si>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</si>
  <si>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</si>
  <si>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</si>
  <si>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</si>
  <si>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</si>
  <si>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</si>
  <si>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</si>
  <si>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</si>
  <si>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</si>
  <si>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</si>
  <si>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</si>
  <si>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</si>
  <si>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</si>
  <si>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</si>
  <si>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</si>
  <si>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</si>
  <si>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</si>
  <si>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</si>
  <si>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</si>
  <si>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</si>
  <si>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</si>
  <si>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</si>
  <si>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</si>
  <si>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</si>
  <si>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</si>
  <si>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</si>
  <si>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</si>
  <si>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</si>
  <si>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</si>
  <si>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</si>
  <si>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</si>
  <si>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</si>
  <si>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</si>
  <si>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</si>
  <si>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</si>
  <si>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</si>
  <si>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</si>
  <si>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</si>
  <si>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</si>
  <si>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</si>
  <si>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</si>
  <si>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</si>
  <si>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</si>
  <si>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</si>
  <si>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</si>
  <si>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</si>
  <si>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</si>
  <si>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</si>
  <si>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</si>
  <si>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</si>
  <si>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</si>
  <si>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</si>
  <si>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</si>
  <si>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</si>
  <si>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</si>
  <si>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</si>
  <si>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</si>
  <si>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</si>
  <si>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</si>
  <si>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</si>
  <si>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</si>
  <si>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</si>
  <si>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</si>
  <si>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</si>
  <si>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</si>
  <si>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</si>
  <si>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</si>
  <si>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</si>
  <si>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</si>
  <si>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</si>
  <si>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</si>
  <si>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</si>
  <si>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</si>
  <si>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</si>
  <si>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</si>
  <si>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</si>
  <si>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</si>
  <si>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</si>
  <si>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</si>
  <si>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</si>
  <si>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</si>
  <si>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</si>
  <si>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</si>
  <si>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</si>
  <si>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</si>
  <si>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</si>
  <si>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</si>
  <si>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</si>
  <si>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</si>
  <si>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</si>
  <si>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</si>
  <si>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</si>
  <si>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</si>
  <si>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</si>
  <si>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</si>
  <si>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</si>
  <si>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</si>
  <si>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</si>
  <si>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</si>
  <si>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</si>
  <si>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</si>
  <si>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</si>
  <si>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</si>
  <si>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</si>
  <si>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</si>
  <si>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</si>
  <si>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</si>
  <si>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</si>
  <si>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</si>
  <si>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</si>
  <si>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</si>
  <si>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</si>
  <si>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</si>
  <si>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</si>
  <si>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</si>
  <si>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</si>
  <si>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</si>
  <si>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</si>
  <si>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</si>
  <si>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</si>
  <si>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</si>
  <si>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</si>
  <si>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</si>
  <si>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</si>
  <si>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</si>
  <si>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</si>
  <si>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</si>
  <si>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</si>
  <si>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</si>
  <si>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</si>
  <si>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</si>
  <si>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</si>
  <si>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</si>
  <si>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</si>
  <si>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</si>
  <si>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</si>
  <si>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</si>
  <si>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</si>
  <si>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</si>
  <si>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</si>
  <si>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</si>
  <si>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</si>
  <si>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</si>
  <si>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</si>
  <si>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</si>
  <si>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</si>
  <si>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</si>
  <si>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</si>
  <si>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</si>
  <si>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</si>
  <si>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</si>
  <si>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</si>
  <si>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</si>
  <si>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</si>
  <si>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</si>
  <si>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</si>
  <si>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</si>
  <si>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</si>
  <si>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</si>
  <si>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</si>
  <si>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</si>
  <si>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</si>
  <si>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</si>
  <si>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</si>
  <si>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</si>
  <si>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</si>
  <si>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</si>
  <si>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</si>
  <si>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</si>
  <si>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</si>
  <si>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</si>
  <si>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</si>
  <si>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</si>
  <si>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</si>
  <si>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</si>
  <si>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</si>
  <si>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</si>
  <si>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</si>
  <si>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</si>
  <si>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</si>
  <si>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</si>
  <si>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</si>
  <si>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</si>
  <si>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</si>
  <si>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</si>
  <si>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</si>
  <si>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</si>
  <si>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</si>
  <si>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</si>
  <si>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</si>
  <si>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</si>
  <si>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</si>
  <si>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</si>
  <si>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</si>
  <si>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</si>
  <si>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</si>
  <si>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</si>
  <si>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</si>
  <si>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</si>
  <si>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</si>
  <si>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</si>
  <si>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</si>
  <si>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</si>
  <si>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</si>
  <si>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</si>
  <si>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</si>
  <si>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</si>
  <si>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</si>
  <si>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</si>
  <si>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</si>
  <si>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</si>
  <si>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</si>
  <si>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</si>
  <si>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</si>
  <si>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</si>
  <si>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</si>
  <si>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</si>
  <si>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</si>
  <si>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</si>
  <si>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</si>
  <si>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</si>
  <si>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</si>
  <si>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</si>
  <si>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</si>
  <si>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</si>
  <si>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</si>
  <si>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</si>
  <si>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</si>
  <si>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</si>
  <si>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</si>
  <si>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</si>
  <si>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</si>
  <si>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</si>
  <si>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</si>
  <si>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</si>
  <si>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</si>
  <si>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</si>
  <si>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</si>
  <si>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</si>
  <si>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</si>
  <si>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</si>
  <si>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</si>
  <si>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</si>
  <si>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</si>
  <si>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</si>
  <si>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</si>
  <si>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</si>
  <si>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</si>
  <si>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</si>
  <si>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</si>
  <si>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</si>
  <si>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</si>
  <si>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</si>
  <si>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</si>
  <si>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</si>
  <si>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</si>
  <si>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</si>
  <si>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</si>
  <si>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</si>
  <si>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</si>
  <si>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</si>
  <si>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</si>
  <si>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</si>
  <si>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</si>
  <si>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</si>
  <si>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</si>
  <si>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</si>
  <si>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</si>
  <si>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</si>
  <si>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</si>
  <si>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</si>
  <si>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</si>
  <si>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</si>
  <si>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</si>
  <si>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</si>
  <si>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</si>
  <si>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</si>
  <si>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</si>
  <si>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</si>
  <si>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</si>
  <si>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</si>
  <si>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</si>
  <si>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</si>
  <si>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</si>
  <si>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</si>
  <si>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M12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</si>
</sst>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8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7" fillId="2" borderId="0" xfId="0" applyNumberFormat="1" applyFont="1" applyFill="1" applyAlignment="1" applyProtection="1">
      <alignment horizontal="right" wrapText="1"/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5" zoomScaleNormal="100" workbookViewId="0">
      <selection activeCell="F55" sqref="F55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32" ht="12.7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32" ht="12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32" ht="12.75" customHeight="1" x14ac:dyDescent="0.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32" ht="12.75" customHeight="1" x14ac:dyDescent="0.2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2016</v>
      </c>
      <c r="B7" s="7" t="s">
        <v>398</v>
      </c>
      <c r="C7" s="7" t="s">
        <v>201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FS163_CFA_2016_M12</v>
      </c>
    </row>
    <row r="8" spans="1:32" ht="12.95" customHeight="1" x14ac:dyDescent="0.2">
      <c r="D8" s="4" t="s">
        <v>24</v>
      </c>
      <c r="E8" s="4" t="s">
        <v>25</v>
      </c>
      <c r="F8" s="14">
        <v>678597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1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14">
        <v>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14">
        <v>184160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14">
        <v>306140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14">
        <v>108366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14">
        <v>50235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14">
        <v>6384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14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14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14">
        <v>335455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14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14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14">
        <v>22697000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14">
        <v>1500982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25867319</v>
      </c>
      <c r="G24" s="10">
        <f t="shared" ref="G24:Q24" si="0">SUM(G8:G23)</f>
        <v>0</v>
      </c>
      <c r="H24" s="10">
        <f t="shared" si="0"/>
        <v>0</v>
      </c>
      <c r="I24" s="10">
        <f t="shared" si="0"/>
        <v>0</v>
      </c>
      <c r="J24" s="10">
        <f t="shared" si="0"/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14">
        <v>17927000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1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14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1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14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14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14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14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14">
        <v>14000000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57794319</v>
      </c>
      <c r="G35" s="10">
        <f t="shared" ref="G35:Q35" si="1">SUM(G26:G34)+G24</f>
        <v>0</v>
      </c>
      <c r="H35" s="10">
        <f t="shared" si="1"/>
        <v>0</v>
      </c>
      <c r="I35" s="10">
        <f t="shared" si="1"/>
        <v>0</v>
      </c>
      <c r="J35" s="10">
        <f t="shared" si="1"/>
        <v>0</v>
      </c>
      <c r="K35" s="10">
        <f t="shared" si="1"/>
        <v>0</v>
      </c>
      <c r="L35" s="10">
        <f t="shared" si="1"/>
        <v>0</v>
      </c>
      <c r="M35" s="10">
        <f t="shared" si="1"/>
        <v>0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14">
        <v>10382535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14">
        <v>284307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14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14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14">
        <v>249681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14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14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14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14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14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14">
        <v>38729718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49646241</v>
      </c>
      <c r="G48" s="10">
        <f t="shared" ref="G48:Q48" si="2">SUM(G37:G47)</f>
        <v>0</v>
      </c>
      <c r="H48" s="10">
        <f t="shared" si="2"/>
        <v>0</v>
      </c>
      <c r="I48" s="10">
        <f t="shared" si="2"/>
        <v>0</v>
      </c>
      <c r="J48" s="10">
        <f t="shared" si="2"/>
        <v>0</v>
      </c>
      <c r="K48" s="10">
        <f t="shared" si="2"/>
        <v>0</v>
      </c>
      <c r="L48" s="10">
        <f t="shared" si="2"/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14">
        <v>17927000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14">
        <v>68027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14">
        <v>300181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67941449</v>
      </c>
      <c r="G53" s="10">
        <f t="shared" ref="G53:Q53" si="3">SUM(G50:G52)+G48</f>
        <v>0</v>
      </c>
      <c r="H53" s="10">
        <f t="shared" si="3"/>
        <v>0</v>
      </c>
      <c r="I53" s="10">
        <f t="shared" si="3"/>
        <v>0</v>
      </c>
      <c r="J53" s="10">
        <f t="shared" si="3"/>
        <v>0</v>
      </c>
      <c r="K53" s="10">
        <f t="shared" si="3"/>
        <v>0</v>
      </c>
      <c r="L53" s="10">
        <f t="shared" si="3"/>
        <v>0</v>
      </c>
      <c r="M53" s="10">
        <f t="shared" si="3"/>
        <v>0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-10147130</v>
      </c>
      <c r="G54" s="10">
        <f t="shared" ref="G54:Q54" si="4">+G35-G53</f>
        <v>0</v>
      </c>
      <c r="H54" s="10">
        <f t="shared" si="4"/>
        <v>0</v>
      </c>
      <c r="I54" s="10">
        <f t="shared" si="4"/>
        <v>0</v>
      </c>
      <c r="J54" s="10">
        <f t="shared" si="4"/>
        <v>0</v>
      </c>
      <c r="K54" s="10">
        <f t="shared" si="4"/>
        <v>0</v>
      </c>
      <c r="L54" s="10">
        <f t="shared" si="4"/>
        <v>0</v>
      </c>
      <c r="M54" s="10">
        <f t="shared" si="4"/>
        <v>0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14">
        <v>-5373892</v>
      </c>
      <c r="G55" s="12">
        <f>+F56</f>
        <v>-15521022</v>
      </c>
      <c r="H55" s="12">
        <f t="shared" ref="H55:Q55" si="5">+G56</f>
        <v>-15521022</v>
      </c>
      <c r="I55" s="12">
        <f t="shared" si="5"/>
        <v>-15521022</v>
      </c>
      <c r="J55" s="12">
        <f t="shared" si="5"/>
        <v>-15521022</v>
      </c>
      <c r="K55" s="12">
        <f t="shared" si="5"/>
        <v>-15521022</v>
      </c>
      <c r="L55" s="12">
        <f t="shared" si="5"/>
        <v>-15521022</v>
      </c>
      <c r="M55" s="12">
        <f t="shared" si="5"/>
        <v>-15521022</v>
      </c>
      <c r="N55" s="12">
        <f t="shared" si="5"/>
        <v>-15521022</v>
      </c>
      <c r="O55" s="12">
        <f t="shared" si="5"/>
        <v>-15521022</v>
      </c>
      <c r="P55" s="12">
        <f t="shared" si="5"/>
        <v>-15521022</v>
      </c>
      <c r="Q55" s="12">
        <f t="shared" si="5"/>
        <v>-15521022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-15521022</v>
      </c>
      <c r="G56" s="10">
        <f t="shared" ref="G56:Q56" si="6">+G54+G55</f>
        <v>-15521022</v>
      </c>
      <c r="H56" s="10">
        <f t="shared" si="6"/>
        <v>-15521022</v>
      </c>
      <c r="I56" s="10">
        <f t="shared" si="6"/>
        <v>-15521022</v>
      </c>
      <c r="J56" s="10">
        <f t="shared" si="6"/>
        <v>-15521022</v>
      </c>
      <c r="K56" s="10">
        <f t="shared" si="6"/>
        <v>-15521022</v>
      </c>
      <c r="L56" s="10">
        <f t="shared" si="6"/>
        <v>-15521022</v>
      </c>
      <c r="M56" s="10">
        <f t="shared" si="6"/>
        <v>-15521022</v>
      </c>
      <c r="N56" s="10">
        <f t="shared" si="6"/>
        <v>-15521022</v>
      </c>
      <c r="O56" s="10">
        <f t="shared" si="6"/>
        <v>-15521022</v>
      </c>
      <c r="P56" s="10">
        <f t="shared" si="6"/>
        <v>-15521022</v>
      </c>
      <c r="Q56" s="10">
        <f t="shared" si="6"/>
        <v>-15521022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7B6EA1-E71D-416F-BF17-F4CD3267EBF9}">
  <ds:schemaRefs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Mampa Tsoho</dc:creator>
  <cp:lastModifiedBy>Thandi Gwala</cp:lastModifiedBy>
  <dcterms:created xsi:type="dcterms:W3CDTF">2009-09-09T13:00:57Z</dcterms:created>
  <dcterms:modified xsi:type="dcterms:W3CDTF">2016-08-16T16:18:49Z</dcterms:modified>
</cp:coreProperties>
</file>